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<sst xmlns="http://schemas.openxmlformats.org/spreadsheetml/2006/main" count="117" uniqueCount="50">
  <si>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</si>
  <si>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</si>
  <si>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</si>
  <si>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</si>
  <si>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</si>
  <si>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</si>
  <si>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</si>
  <si>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</si>
  <si>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</si>
  <si>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</si>
  <si>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</si>
  <si>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</si>
  <si>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</si>
  <si>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</si>
  <si>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</si>
  <si>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</si>
  <si>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</si>
  <si>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</si>
  <si>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</si>
  <si>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</si>
  <si>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</si>
  <si>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</si>
  <si>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</si>
  <si>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</si>
  <si>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</si>
  <si>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</si>
  <si>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</si>
  <si>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</si>
  <si>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</si>
  <si>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</si>
  <si>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</si>
  <si>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</si>
  <si>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</si>
  <si>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</si>
  <si>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</si>
  <si>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</si>
  <si>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</si>
  <si>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</si>
  <si>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</si>
  <si>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</si>
  <si>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</si>
  <si>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</si>
  <si>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</si>
  <si>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</si>
  <si>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</si>
  <si>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</si>
  <si>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</si>
  <si>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</si>
  <si>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</si>
  <si>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October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</si>
</sst>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393404</c:v>
                </c:pt>
                <c:pt idx="1">
                  <c:v>106819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500223</c:v>
                </c:pt>
                <c:pt idx="1">
                  <c:v>5730</c:v>
                </c:pt>
                <c:pt idx="2">
                  <c:v>1343</c:v>
                </c:pt>
                <c:pt idx="3">
                  <c:v>2647</c:v>
                </c:pt>
                <c:pt idx="4">
                  <c:v>159216</c:v>
                </c:pt>
                <c:pt idx="5">
                  <c:v>7072</c:v>
                </c:pt>
                <c:pt idx="6">
                  <c:v>1690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123123516390</c:v>
                </c:pt>
                <c:pt idx="1">
                  <c:v>5106413130</c:v>
                </c:pt>
                <c:pt idx="2">
                  <c:v>3122238869</c:v>
                </c:pt>
                <c:pt idx="3">
                  <c:v>1476495300</c:v>
                </c:pt>
                <c:pt idx="4">
                  <c:v>344543823175</c:v>
                </c:pt>
                <c:pt idx="5">
                  <c:v>19551030413</c:v>
                </c:pt>
                <c:pt idx="6">
                  <c:v>5692219409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76811712390</c:v>
                </c:pt>
                <c:pt idx="1">
                  <c:v>46311804000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246137.25556401844</c:v>
                </c:pt>
                <c:pt idx="1">
                  <c:v>271624.28377228085</c:v>
                </c:pt>
                <c:pt idx="2">
                  <c:v>234433.03371343724</c:v>
                </c:pt>
                <c:pt idx="3">
                  <c:v>220178.7880054184</c:v>
                </c:pt>
                <c:pt idx="4">
                  <c:v>265404.1078532093</c:v>
                </c:pt>
              </c:numCache>
            </c:numRef>
          </c:val>
        </c:ser>
        <c:axId val="25587217"/>
        <c:axId val="28958362"/>
      </c:barChart>
      <c:catAx>
        <c:axId val="2558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587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2764568.7801187783</c:v>
                </c:pt>
                <c:pt idx="1">
                  <c:v>461026.91632533644</c:v>
                </c:pt>
                <c:pt idx="2">
                  <c:v>3498626.7784821927</c:v>
                </c:pt>
                <c:pt idx="3">
                  <c:v>3039680.3248275863</c:v>
                </c:pt>
                <c:pt idx="4">
                  <c:v>5469423.494570582</c:v>
                </c:pt>
              </c:numCache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9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891171.5759162303</c:v>
                </c:pt>
                <c:pt idx="1">
                  <c:v>515226.33451957296</c:v>
                </c:pt>
                <c:pt idx="2">
                  <c:v>1013299.4520231214</c:v>
                </c:pt>
                <c:pt idx="3">
                  <c:v>953297.6543668702</c:v>
                </c:pt>
                <c:pt idx="4">
                  <c:v>1418365.3512544802</c:v>
                </c:pt>
              </c:numCache>
            </c:numRef>
          </c:val>
        </c:ser>
        <c:axId val="38462693"/>
        <c:axId val="10619918"/>
      </c:barChart>
      <c:catAx>
        <c:axId val="3846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619918"/>
        <c:crosses val="autoZero"/>
        <c:auto val="1"/>
        <c:lblOffset val="100"/>
        <c:noMultiLvlLbl val="0"/>
      </c:catAx>
      <c:valAx>
        <c:axId val="10619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462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2324824.1764705884</c:v>
                </c:pt>
                <c:pt idx="1">
                  <c:v>1008670.8463949843</c:v>
                </c:pt>
                <c:pt idx="2">
                  <c:v>2734836.7861328125</c:v>
                </c:pt>
                <c:pt idx="3">
                  <c:v>2382640.488541667</c:v>
                </c:pt>
                <c:pt idx="4">
                  <c:v>8017781.25</c:v>
                </c:pt>
              </c:numCache>
            </c:numRef>
          </c:val>
        </c:ser>
        <c:axId val="28470399"/>
        <c:axId val="54907000"/>
      </c:barChart>
      <c:catAx>
        <c:axId val="28470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70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557799.508877975</c:v>
                </c:pt>
                <c:pt idx="1">
                  <c:v>369482.1958456973</c:v>
                </c:pt>
                <c:pt idx="2">
                  <c:v>622130.9173846934</c:v>
                </c:pt>
                <c:pt idx="3">
                  <c:v>585127.2222222222</c:v>
                </c:pt>
                <c:pt idx="4">
                  <c:v>687523.141654979</c:v>
                </c:pt>
              </c:numCache>
            </c:numRef>
          </c:val>
        </c:ser>
        <c:axId val="24400953"/>
        <c:axId val="18281986"/>
      </c:barChart>
      <c:cat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40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2164002.5071286806</c:v>
                </c:pt>
                <c:pt idx="1">
                  <c:v>1135973.296915167</c:v>
                </c:pt>
                <c:pt idx="2">
                  <c:v>2413754.794646203</c:v>
                </c:pt>
                <c:pt idx="3">
                  <c:v>2430668.434204026</c:v>
                </c:pt>
                <c:pt idx="4">
                  <c:v>2396452.237539482</c:v>
                </c:pt>
              </c:numCache>
            </c:numRef>
          </c:val>
        </c:ser>
        <c:axId val="30320147"/>
        <c:axId val="4445868"/>
      </c:bar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32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96289</c:v>
                </c:pt>
                <c:pt idx="1">
                  <c:v>1359</c:v>
                </c:pt>
                <c:pt idx="2">
                  <c:v>216</c:v>
                </c:pt>
                <c:pt idx="3">
                  <c:v>325</c:v>
                </c:pt>
                <c:pt idx="4">
                  <c:v>9518</c:v>
                </c:pt>
                <c:pt idx="5">
                  <c:v>1719</c:v>
                </c:pt>
                <c:pt idx="6">
                  <c:v>492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2507f28-ae22-4ace-a8fd-3a06b635595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$123.12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112d71d0-c212-4389-ae7b-e918d1a28ad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500,223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6b350a0-3ff6-465a-beae-cf34df93284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677,921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b4666e3-1939-4098-8374-002770bcf07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$502,615,736,686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18cf63b-efb8-489a-9a69-03c6470eda8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109,918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4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8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393404</v>
      </c>
      <c r="C6" s="7">
        <f>B6/B$9</f>
        <v>0.7864572400709283</v>
      </c>
      <c r="D6" s="14">
        <v>76811712390</v>
      </c>
      <c r="E6" s="7">
        <f>D6/D$9</f>
        <v>0.6238589884542851</v>
      </c>
    </row>
    <row r="7" spans="1:5" ht="12.75">
      <c r="A7" s="1" t="s">
        <v>30</v>
      </c>
      <c r="B7" s="6">
        <v>106819</v>
      </c>
      <c r="C7" s="7">
        <f>B7/B$9</f>
        <v>0.21354275992907162</v>
      </c>
      <c r="D7" s="14">
        <v>46311804000</v>
      </c>
      <c r="E7" s="7">
        <f>D7/D$9</f>
        <v>0.37614101154571483</v>
      </c>
    </row>
    <row r="9" spans="1:7" ht="12.75">
      <c r="A9" s="9" t="s">
        <v>12</v>
      </c>
      <c r="B9" s="10">
        <f>SUM(B6:B7)</f>
        <v>500223</v>
      </c>
      <c r="C9" s="29">
        <f>SUM(C6:C7)</f>
        <v>1</v>
      </c>
      <c r="D9" s="15">
        <f>SUM(D6:D7)</f>
        <v>123123516390</v>
      </c>
      <c r="E9" s="29">
        <f>SUM(E6:E7)</f>
        <v>1</v>
      </c>
      <c r="G9" s="54">
        <f>+D9/1000000000</f>
        <v>123.12351639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96289</v>
      </c>
      <c r="C5" s="7">
        <f>B5/B$13</f>
        <v>0.876007569278917</v>
      </c>
      <c r="D5" s="6">
        <v>500223</v>
      </c>
      <c r="E5" s="7">
        <f>D5/D$13</f>
        <v>0.7378780123347706</v>
      </c>
      <c r="F5" s="14">
        <v>123123516390</v>
      </c>
      <c r="G5" s="7">
        <f>F5/F$13</f>
        <v>0.24496550227777522</v>
      </c>
      <c r="H5" s="14">
        <f>IF(D5=0,"-",+F5/D5)</f>
        <v>246137.25556401844</v>
      </c>
      <c r="I5" s="25"/>
    </row>
    <row r="6" spans="1:8" ht="12.75">
      <c r="A6" s="51" t="s">
        <v>6</v>
      </c>
      <c r="B6" s="6">
        <v>1359</v>
      </c>
      <c r="C6" s="7">
        <f aca="true" t="shared" si="0" ref="C6:C11">B6/B$13</f>
        <v>0.012363762077184811</v>
      </c>
      <c r="D6" s="6">
        <v>5730</v>
      </c>
      <c r="E6" s="7">
        <f aca="true" t="shared" si="1" ref="E6:E11">D6/D$13</f>
        <v>0.008452312290075098</v>
      </c>
      <c r="F6" s="14">
        <v>5106413130</v>
      </c>
      <c r="G6" s="7">
        <f aca="true" t="shared" si="2" ref="G6:G11">F6/F$13</f>
        <v>0.010159676184572268</v>
      </c>
      <c r="H6" s="14">
        <f aca="true" t="shared" si="3" ref="H6:H11">IF(D6=0,"-",+F6/D6)</f>
        <v>891171.5759162303</v>
      </c>
    </row>
    <row r="7" spans="1:8" ht="12.75">
      <c r="A7" s="51" t="s">
        <v>7</v>
      </c>
      <c r="B7" s="6">
        <v>216</v>
      </c>
      <c r="C7" s="7">
        <f t="shared" si="0"/>
        <v>0.001965101257300897</v>
      </c>
      <c r="D7" s="6">
        <v>1343</v>
      </c>
      <c r="E7" s="7">
        <f t="shared" si="1"/>
        <v>0.0019810567898029415</v>
      </c>
      <c r="F7" s="14">
        <v>3122238869</v>
      </c>
      <c r="G7" s="7">
        <f t="shared" si="2"/>
        <v>0.006211979930406679</v>
      </c>
      <c r="H7" s="14">
        <f t="shared" si="3"/>
        <v>2324824.1764705884</v>
      </c>
    </row>
    <row r="8" spans="1:8" ht="12.75">
      <c r="A8" s="51" t="s">
        <v>8</v>
      </c>
      <c r="B8" s="6">
        <v>325</v>
      </c>
      <c r="C8" s="7">
        <f t="shared" si="0"/>
        <v>0.0029567495769573684</v>
      </c>
      <c r="D8" s="6">
        <v>2647</v>
      </c>
      <c r="E8" s="7">
        <f t="shared" si="1"/>
        <v>0.0039045847525006603</v>
      </c>
      <c r="F8" s="14">
        <v>1476495300</v>
      </c>
      <c r="G8" s="7">
        <f t="shared" si="2"/>
        <v>0.002937622506082442</v>
      </c>
      <c r="H8" s="14">
        <f t="shared" si="3"/>
        <v>557799.508877975</v>
      </c>
    </row>
    <row r="9" spans="1:8" ht="12.75">
      <c r="A9" s="51" t="s">
        <v>9</v>
      </c>
      <c r="B9" s="6">
        <v>9518</v>
      </c>
      <c r="C9" s="7">
        <f t="shared" si="0"/>
        <v>0.08659182299532378</v>
      </c>
      <c r="D9" s="6">
        <v>159216</v>
      </c>
      <c r="E9" s="7">
        <f t="shared" si="1"/>
        <v>0.23485922400987724</v>
      </c>
      <c r="F9" s="14">
        <v>344543823175</v>
      </c>
      <c r="G9" s="7">
        <f t="shared" si="2"/>
        <v>0.6855014636962062</v>
      </c>
      <c r="H9" s="14">
        <f t="shared" si="3"/>
        <v>2164002.5071286806</v>
      </c>
    </row>
    <row r="10" spans="1:8" ht="12.75">
      <c r="A10" s="51" t="s">
        <v>10</v>
      </c>
      <c r="B10" s="6">
        <v>1719</v>
      </c>
      <c r="C10" s="7">
        <f t="shared" si="0"/>
        <v>0.01563893083935297</v>
      </c>
      <c r="D10" s="6">
        <v>7072</v>
      </c>
      <c r="E10" s="7">
        <f t="shared" si="1"/>
        <v>0.010431893981747136</v>
      </c>
      <c r="F10" s="14">
        <v>19551030413</v>
      </c>
      <c r="G10" s="7">
        <f t="shared" si="2"/>
        <v>0.038898564024098886</v>
      </c>
      <c r="H10" s="14">
        <f t="shared" si="3"/>
        <v>2764568.7801187783</v>
      </c>
    </row>
    <row r="11" spans="1:8" ht="12.75">
      <c r="A11" s="51" t="s">
        <v>11</v>
      </c>
      <c r="B11" s="6">
        <v>492</v>
      </c>
      <c r="C11" s="7">
        <f t="shared" si="0"/>
        <v>0.004476063974963154</v>
      </c>
      <c r="D11" s="6">
        <v>1690</v>
      </c>
      <c r="E11" s="7">
        <f t="shared" si="1"/>
        <v>0.0024929158412263378</v>
      </c>
      <c r="F11" s="14">
        <v>5692219409</v>
      </c>
      <c r="G11" s="7">
        <f t="shared" si="2"/>
        <v>0.011325191380858236</v>
      </c>
      <c r="H11" s="14">
        <f t="shared" si="3"/>
        <v>3368177.1650887574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109918</v>
      </c>
      <c r="C13" s="11">
        <f t="shared" si="4"/>
        <v>0.9999999999999999</v>
      </c>
      <c r="D13" s="10">
        <f t="shared" si="4"/>
        <v>677921</v>
      </c>
      <c r="E13" s="12">
        <f t="shared" si="4"/>
        <v>1</v>
      </c>
      <c r="F13" s="15">
        <f t="shared" si="4"/>
        <v>502615736686</v>
      </c>
      <c r="G13" s="12">
        <f t="shared" si="4"/>
        <v>0.9999999999999999</v>
      </c>
      <c r="H13" s="15">
        <f>F13/D13</f>
        <v>741407.5337480326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50584</v>
      </c>
      <c r="C16" s="7">
        <f aca="true" t="shared" si="5" ref="C16:C22">B16/B$24</f>
        <v>0.8992391381639764</v>
      </c>
      <c r="D16" s="6">
        <v>157422</v>
      </c>
      <c r="E16" s="7">
        <f aca="true" t="shared" si="6" ref="E16:E22">D16/D$24</f>
        <v>0.8151300970873786</v>
      </c>
      <c r="F16" s="20">
        <v>42759638000</v>
      </c>
      <c r="G16" s="7">
        <f aca="true" t="shared" si="7" ref="G16:G22">F16/F$24</f>
        <v>0.5250203152412699</v>
      </c>
      <c r="H16" s="20">
        <f aca="true" t="shared" si="8" ref="H16:H22">IF(D16=0,"-",+F16/D16)</f>
        <v>271624.28377228085</v>
      </c>
      <c r="J16" s="8"/>
      <c r="M16" s="1"/>
      <c r="N16" s="1"/>
    </row>
    <row r="17" spans="1:14" ht="12.75">
      <c r="A17" s="1" t="s">
        <v>6</v>
      </c>
      <c r="B17" s="6">
        <v>512</v>
      </c>
      <c r="C17" s="7">
        <f t="shared" si="5"/>
        <v>0.00910189859916092</v>
      </c>
      <c r="D17" s="6">
        <v>1405</v>
      </c>
      <c r="E17" s="7">
        <f t="shared" si="6"/>
        <v>0.0072750809061488675</v>
      </c>
      <c r="F17" s="20">
        <v>723893000</v>
      </c>
      <c r="G17" s="7">
        <f t="shared" si="7"/>
        <v>0.008888254177010306</v>
      </c>
      <c r="H17" s="20">
        <f t="shared" si="8"/>
        <v>515226.33451957296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0.0011910687619995735</v>
      </c>
      <c r="D18" s="6">
        <v>319</v>
      </c>
      <c r="E18" s="7">
        <f t="shared" si="6"/>
        <v>0.0016517799352750808</v>
      </c>
      <c r="F18" s="20">
        <v>321766000</v>
      </c>
      <c r="G18" s="7">
        <f t="shared" si="7"/>
        <v>0.003950774483963649</v>
      </c>
      <c r="H18" s="20">
        <f t="shared" si="8"/>
        <v>1008670.8463949843</v>
      </c>
      <c r="J18" s="8"/>
      <c r="M18" s="1"/>
      <c r="N18" s="1"/>
    </row>
    <row r="19" spans="1:14" ht="12.75">
      <c r="A19" s="1" t="s">
        <v>8</v>
      </c>
      <c r="B19" s="6">
        <v>154</v>
      </c>
      <c r="C19" s="7">
        <f t="shared" si="5"/>
        <v>0.0027376804380288703</v>
      </c>
      <c r="D19" s="6">
        <v>674</v>
      </c>
      <c r="E19" s="7">
        <f t="shared" si="6"/>
        <v>0.0034899676375404532</v>
      </c>
      <c r="F19" s="20">
        <v>249031000</v>
      </c>
      <c r="G19" s="7">
        <f t="shared" si="7"/>
        <v>0.003057704420342583</v>
      </c>
      <c r="H19" s="20">
        <f t="shared" si="8"/>
        <v>369482.1958456973</v>
      </c>
      <c r="J19" s="8"/>
      <c r="M19" s="1"/>
      <c r="N19" s="1"/>
    </row>
    <row r="20" spans="1:14" ht="12.75">
      <c r="A20" s="1" t="s">
        <v>9</v>
      </c>
      <c r="B20" s="6">
        <v>4285</v>
      </c>
      <c r="C20" s="7">
        <f t="shared" si="5"/>
        <v>0.07617506933086823</v>
      </c>
      <c r="D20" s="6">
        <v>31120</v>
      </c>
      <c r="E20" s="7">
        <f t="shared" si="6"/>
        <v>0.16113915857605177</v>
      </c>
      <c r="F20" s="20">
        <v>35351489000</v>
      </c>
      <c r="G20" s="7">
        <f t="shared" si="7"/>
        <v>0.43406003341347943</v>
      </c>
      <c r="H20" s="20">
        <f t="shared" si="8"/>
        <v>1135973.296915167</v>
      </c>
      <c r="J20" s="8"/>
      <c r="M20" s="1"/>
      <c r="N20" s="1"/>
    </row>
    <row r="21" spans="1:14" ht="12.75">
      <c r="A21" s="1" t="s">
        <v>10</v>
      </c>
      <c r="B21" s="6">
        <v>487</v>
      </c>
      <c r="C21" s="7">
        <f t="shared" si="5"/>
        <v>0.008657469956623764</v>
      </c>
      <c r="D21" s="6">
        <v>1709</v>
      </c>
      <c r="E21" s="7">
        <f t="shared" si="6"/>
        <v>0.008849190938511328</v>
      </c>
      <c r="F21" s="20">
        <v>787895000</v>
      </c>
      <c r="G21" s="7">
        <f t="shared" si="7"/>
        <v>0.009674096896634633</v>
      </c>
      <c r="H21" s="20">
        <f t="shared" si="8"/>
        <v>461026.91632533644</v>
      </c>
      <c r="J21" s="8"/>
      <c r="M21" s="1"/>
      <c r="N21" s="1"/>
    </row>
    <row r="22" spans="1:14" ht="12.75">
      <c r="A22" s="1" t="s">
        <v>11</v>
      </c>
      <c r="B22" s="6">
        <v>163</v>
      </c>
      <c r="C22" s="7">
        <f t="shared" si="5"/>
        <v>0.0028976747493422456</v>
      </c>
      <c r="D22" s="6">
        <v>476</v>
      </c>
      <c r="E22" s="7">
        <f t="shared" si="6"/>
        <v>0.002464724919093851</v>
      </c>
      <c r="F22" s="20">
        <v>1250066000</v>
      </c>
      <c r="G22" s="7">
        <f t="shared" si="7"/>
        <v>0.015348821367299538</v>
      </c>
      <c r="H22" s="20">
        <f t="shared" si="8"/>
        <v>2626189.0756302522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56252</v>
      </c>
      <c r="C24" s="11">
        <f t="shared" si="9"/>
        <v>1</v>
      </c>
      <c r="D24" s="10">
        <f t="shared" si="9"/>
        <v>193125</v>
      </c>
      <c r="E24" s="11">
        <f t="shared" si="9"/>
        <v>1</v>
      </c>
      <c r="F24" s="21">
        <f t="shared" si="9"/>
        <v>81443778000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95604</v>
      </c>
      <c r="C27" s="7">
        <f>B27/B$35</f>
        <v>0.8759677847921497</v>
      </c>
      <c r="D27" s="6">
        <v>342801</v>
      </c>
      <c r="E27" s="7">
        <f>D27/D$35</f>
        <v>0.7071036064653998</v>
      </c>
      <c r="F27" s="20">
        <v>80363878390</v>
      </c>
      <c r="G27" s="7">
        <f>F27/F$35</f>
        <v>0.19081013522534718</v>
      </c>
      <c r="H27" s="20">
        <f aca="true" t="shared" si="10" ref="H27:H33">IF(D27=0,"-",+F27/D27)</f>
        <v>234433.03371343724</v>
      </c>
      <c r="J27" s="8"/>
    </row>
    <row r="28" spans="1:10" ht="12.75">
      <c r="A28" s="1" t="s">
        <v>6</v>
      </c>
      <c r="B28" s="6">
        <v>1350</v>
      </c>
      <c r="C28" s="7">
        <f aca="true" t="shared" si="11" ref="C28:C33">B28/B$35</f>
        <v>0.012369320420373645</v>
      </c>
      <c r="D28" s="6">
        <v>4325</v>
      </c>
      <c r="E28" s="7">
        <f aca="true" t="shared" si="12" ref="E28:E33">D28/D$35</f>
        <v>0.008921278228368221</v>
      </c>
      <c r="F28" s="20">
        <v>4382520130</v>
      </c>
      <c r="G28" s="7">
        <f aca="true" t="shared" si="13" ref="G28:G33">F28/F$35</f>
        <v>0.010405536360190917</v>
      </c>
      <c r="H28" s="20">
        <f t="shared" si="10"/>
        <v>1013299.4520231214</v>
      </c>
      <c r="J28" s="8"/>
    </row>
    <row r="29" spans="1:10" ht="12.75">
      <c r="A29" s="1" t="s">
        <v>7</v>
      </c>
      <c r="B29" s="6">
        <v>213</v>
      </c>
      <c r="C29" s="7">
        <f t="shared" si="11"/>
        <v>0.0019516038885478417</v>
      </c>
      <c r="D29" s="6">
        <v>1024</v>
      </c>
      <c r="E29" s="7">
        <f t="shared" si="12"/>
        <v>0.0021122286487512275</v>
      </c>
      <c r="F29" s="20">
        <v>2800472869</v>
      </c>
      <c r="G29" s="7">
        <f t="shared" si="13"/>
        <v>0.006649238657143983</v>
      </c>
      <c r="H29" s="20">
        <f t="shared" si="10"/>
        <v>2734836.7861328125</v>
      </c>
      <c r="J29" s="8"/>
    </row>
    <row r="30" spans="1:10" ht="12.75">
      <c r="A30" s="1" t="s">
        <v>8</v>
      </c>
      <c r="B30" s="6">
        <v>322</v>
      </c>
      <c r="C30" s="7">
        <f t="shared" si="11"/>
        <v>0.0029503119817483807</v>
      </c>
      <c r="D30" s="6">
        <v>1973</v>
      </c>
      <c r="E30" s="7">
        <f t="shared" si="12"/>
        <v>0.004069753050767746</v>
      </c>
      <c r="F30" s="20">
        <v>1227464300</v>
      </c>
      <c r="G30" s="7">
        <f t="shared" si="13"/>
        <v>0.00291440176556275</v>
      </c>
      <c r="H30" s="20">
        <f t="shared" si="10"/>
        <v>622130.9173846934</v>
      </c>
      <c r="J30" s="8"/>
    </row>
    <row r="31" spans="1:10" ht="12.75">
      <c r="A31" s="1" t="s">
        <v>9</v>
      </c>
      <c r="B31" s="6">
        <v>9504</v>
      </c>
      <c r="C31" s="7">
        <f t="shared" si="11"/>
        <v>0.08708001575943046</v>
      </c>
      <c r="D31" s="6">
        <v>128096</v>
      </c>
      <c r="E31" s="7">
        <f t="shared" si="12"/>
        <v>0.26422660252972385</v>
      </c>
      <c r="F31" s="20">
        <v>309192334175</v>
      </c>
      <c r="G31" s="7">
        <f t="shared" si="13"/>
        <v>0.7341237416176485</v>
      </c>
      <c r="H31" s="20">
        <f t="shared" si="10"/>
        <v>2413754.794646203</v>
      </c>
      <c r="J31" s="8"/>
    </row>
    <row r="32" spans="1:10" ht="12.75">
      <c r="A32" s="1" t="s">
        <v>10</v>
      </c>
      <c r="B32" s="6">
        <v>1696</v>
      </c>
      <c r="C32" s="7">
        <f t="shared" si="11"/>
        <v>0.015539531431817558</v>
      </c>
      <c r="D32" s="6">
        <v>5363</v>
      </c>
      <c r="E32" s="7">
        <f t="shared" si="12"/>
        <v>0.011062385003176594</v>
      </c>
      <c r="F32" s="20">
        <v>18763135413</v>
      </c>
      <c r="G32" s="7">
        <f t="shared" si="13"/>
        <v>0.0445498211028542</v>
      </c>
      <c r="H32" s="20">
        <f t="shared" si="10"/>
        <v>3498626.7784821927</v>
      </c>
      <c r="J32" s="8"/>
    </row>
    <row r="33" spans="1:10" ht="12.75">
      <c r="A33" s="1" t="s">
        <v>11</v>
      </c>
      <c r="B33" s="6">
        <v>452</v>
      </c>
      <c r="C33" s="7">
        <f t="shared" si="11"/>
        <v>0.0041414317259325095</v>
      </c>
      <c r="D33" s="6">
        <v>1214</v>
      </c>
      <c r="E33" s="7">
        <f t="shared" si="12"/>
        <v>0.00250414607381249</v>
      </c>
      <c r="F33" s="20">
        <v>4442153409</v>
      </c>
      <c r="G33" s="7">
        <f t="shared" si="13"/>
        <v>0.010547125271252442</v>
      </c>
      <c r="H33" s="20">
        <f t="shared" si="10"/>
        <v>3659104.949752883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109141</v>
      </c>
      <c r="C35" s="11">
        <f t="shared" si="14"/>
        <v>1</v>
      </c>
      <c r="D35" s="10">
        <f t="shared" si="14"/>
        <v>484796</v>
      </c>
      <c r="E35" s="11">
        <f t="shared" si="14"/>
        <v>0.9999999999999999</v>
      </c>
      <c r="F35" s="21">
        <f t="shared" si="14"/>
        <v>421171958686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86457</v>
      </c>
      <c r="C38" s="7">
        <f aca="true" t="shared" si="15" ref="C38:C44">B38/B$46</f>
        <v>0.8725362560174392</v>
      </c>
      <c r="D38" s="6">
        <v>234756</v>
      </c>
      <c r="E38" s="7">
        <f aca="true" t="shared" si="16" ref="E38:E44">D38/D$46</f>
        <v>0.7557537223340041</v>
      </c>
      <c r="F38" s="20">
        <v>51688291557</v>
      </c>
      <c r="G38" s="7">
        <f aca="true" t="shared" si="17" ref="G38:G44">F38/F$46</f>
        <v>0.2229872042042833</v>
      </c>
      <c r="H38" s="20">
        <f aca="true" t="shared" si="18" ref="H38:H44">IF(D38=0,"-",+F38/D38)</f>
        <v>220178.7880054184</v>
      </c>
      <c r="J38" s="8"/>
      <c r="N38" s="1"/>
    </row>
    <row r="39" spans="1:14" ht="12.75">
      <c r="A39" s="1" t="s">
        <v>6</v>
      </c>
      <c r="B39" s="6">
        <v>1294</v>
      </c>
      <c r="C39" s="7">
        <f t="shared" si="15"/>
        <v>0.013059230776993955</v>
      </c>
      <c r="D39" s="6">
        <v>3767</v>
      </c>
      <c r="E39" s="7">
        <f t="shared" si="16"/>
        <v>0.012127162977867203</v>
      </c>
      <c r="F39" s="20">
        <v>3591072264</v>
      </c>
      <c r="G39" s="7">
        <f t="shared" si="17"/>
        <v>0.015492157703874833</v>
      </c>
      <c r="H39" s="20">
        <f t="shared" si="18"/>
        <v>953297.6543668702</v>
      </c>
      <c r="J39" s="8"/>
      <c r="N39" s="1"/>
    </row>
    <row r="40" spans="1:14" ht="12.75">
      <c r="A40" s="1" t="s">
        <v>7</v>
      </c>
      <c r="B40" s="6">
        <v>210</v>
      </c>
      <c r="C40" s="7">
        <f t="shared" si="15"/>
        <v>0.0021193496624178753</v>
      </c>
      <c r="D40" s="6">
        <v>960</v>
      </c>
      <c r="E40" s="7">
        <f t="shared" si="16"/>
        <v>0.0030905432595573442</v>
      </c>
      <c r="F40" s="20">
        <v>2287334869</v>
      </c>
      <c r="G40" s="7">
        <f t="shared" si="17"/>
        <v>0.009867735847968968</v>
      </c>
      <c r="H40" s="20">
        <f t="shared" si="18"/>
        <v>2382640.488541667</v>
      </c>
      <c r="J40" s="8"/>
      <c r="N40" s="1"/>
    </row>
    <row r="41" spans="1:14" ht="12.75">
      <c r="A41" s="1" t="s">
        <v>8</v>
      </c>
      <c r="B41" s="6">
        <v>291</v>
      </c>
      <c r="C41" s="7">
        <f t="shared" si="15"/>
        <v>0.0029368131036361985</v>
      </c>
      <c r="D41" s="6">
        <v>1260</v>
      </c>
      <c r="E41" s="7">
        <f t="shared" si="16"/>
        <v>0.0040563380281690145</v>
      </c>
      <c r="F41" s="20">
        <v>737260300</v>
      </c>
      <c r="G41" s="7">
        <f t="shared" si="17"/>
        <v>0.003180596767964698</v>
      </c>
      <c r="H41" s="20">
        <f t="shared" si="18"/>
        <v>585127.2222222222</v>
      </c>
      <c r="J41" s="8"/>
      <c r="N41" s="1"/>
    </row>
    <row r="42" spans="1:14" ht="12.75">
      <c r="A42" s="1" t="s">
        <v>9</v>
      </c>
      <c r="B42" s="6">
        <v>8826</v>
      </c>
      <c r="C42" s="7">
        <f t="shared" si="15"/>
        <v>0.08907323866904841</v>
      </c>
      <c r="D42" s="6">
        <v>64776</v>
      </c>
      <c r="E42" s="7">
        <f t="shared" si="16"/>
        <v>0.2085344064386318</v>
      </c>
      <c r="F42" s="20">
        <v>157448978494</v>
      </c>
      <c r="G42" s="7">
        <f t="shared" si="17"/>
        <v>0.6792468170568245</v>
      </c>
      <c r="H42" s="20">
        <f t="shared" si="18"/>
        <v>2430668.434204026</v>
      </c>
      <c r="J42" s="8"/>
      <c r="N42" s="1"/>
    </row>
    <row r="43" spans="1:14" ht="12.75">
      <c r="A43" s="1" t="s">
        <v>10</v>
      </c>
      <c r="B43" s="6">
        <v>1630</v>
      </c>
      <c r="C43" s="7">
        <f t="shared" si="15"/>
        <v>0.016450190236862554</v>
      </c>
      <c r="D43" s="6">
        <v>4350</v>
      </c>
      <c r="E43" s="7">
        <f t="shared" si="16"/>
        <v>0.014004024144869216</v>
      </c>
      <c r="F43" s="20">
        <v>13222609413</v>
      </c>
      <c r="G43" s="7">
        <f t="shared" si="17"/>
        <v>0.057043338374584106</v>
      </c>
      <c r="H43" s="20">
        <f t="shared" si="18"/>
        <v>3039680.3248275863</v>
      </c>
      <c r="J43" s="8"/>
      <c r="N43" s="1"/>
    </row>
    <row r="44" spans="1:14" ht="12.75">
      <c r="A44" s="1" t="s">
        <v>11</v>
      </c>
      <c r="B44" s="6">
        <v>379</v>
      </c>
      <c r="C44" s="7">
        <f t="shared" si="15"/>
        <v>0.003824921533601784</v>
      </c>
      <c r="D44" s="6">
        <v>756</v>
      </c>
      <c r="E44" s="7">
        <f t="shared" si="16"/>
        <v>0.0024338028169014086</v>
      </c>
      <c r="F44" s="20">
        <v>2823814602</v>
      </c>
      <c r="G44" s="7">
        <f t="shared" si="17"/>
        <v>0.012182150044499506</v>
      </c>
      <c r="H44" s="20">
        <f t="shared" si="18"/>
        <v>3735204.5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99087</v>
      </c>
      <c r="C46" s="11">
        <f t="shared" si="19"/>
        <v>1</v>
      </c>
      <c r="D46" s="10">
        <f t="shared" si="19"/>
        <v>310625</v>
      </c>
      <c r="E46" s="11">
        <f t="shared" si="19"/>
        <v>1</v>
      </c>
      <c r="F46" s="10">
        <f t="shared" si="19"/>
        <v>231799361499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70560</v>
      </c>
      <c r="C49" s="7">
        <f aca="true" t="shared" si="20" ref="C49:C55">B49/B$57</f>
        <v>0.874446964345466</v>
      </c>
      <c r="D49" s="6">
        <v>108045</v>
      </c>
      <c r="E49" s="7">
        <f aca="true" t="shared" si="21" ref="E49:E55">D49/D$57</f>
        <v>0.6203386327230136</v>
      </c>
      <c r="F49" s="20">
        <v>28675586833</v>
      </c>
      <c r="G49" s="7">
        <f aca="true" t="shared" si="22" ref="G49:G55">F49/F$57</f>
        <v>0.15142416199046835</v>
      </c>
      <c r="H49" s="20">
        <f aca="true" t="shared" si="23" ref="H49:H55">IF(D49=0,"-",+F49/D49)</f>
        <v>265404.1078532093</v>
      </c>
      <c r="J49" s="8"/>
      <c r="N49" s="1"/>
    </row>
    <row r="50" spans="1:14" ht="12.75">
      <c r="A50" s="1" t="s">
        <v>6</v>
      </c>
      <c r="B50" s="6">
        <v>442</v>
      </c>
      <c r="C50" s="7">
        <f t="shared" si="20"/>
        <v>0.005477686483003061</v>
      </c>
      <c r="D50" s="6">
        <v>558</v>
      </c>
      <c r="E50" s="7">
        <f t="shared" si="21"/>
        <v>0.003203748040718604</v>
      </c>
      <c r="F50" s="20">
        <v>791447866</v>
      </c>
      <c r="G50" s="7">
        <f t="shared" si="22"/>
        <v>0.00417931568641089</v>
      </c>
      <c r="H50" s="20">
        <f t="shared" si="23"/>
        <v>1418365.3512544802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0.00032221685194135655</v>
      </c>
      <c r="D51" s="6">
        <v>64</v>
      </c>
      <c r="E51" s="7">
        <f t="shared" si="21"/>
        <v>0.00036745497241216964</v>
      </c>
      <c r="F51" s="20">
        <v>513138000</v>
      </c>
      <c r="G51" s="7">
        <f t="shared" si="22"/>
        <v>0.002709673984633009</v>
      </c>
      <c r="H51" s="20">
        <f t="shared" si="23"/>
        <v>8017781.25</v>
      </c>
      <c r="J51" s="8"/>
      <c r="N51" s="1"/>
    </row>
    <row r="52" spans="1:14" ht="12.75">
      <c r="A52" s="1" t="s">
        <v>8</v>
      </c>
      <c r="B52" s="6">
        <v>280</v>
      </c>
      <c r="C52" s="7">
        <f t="shared" si="20"/>
        <v>0.0034700276362915317</v>
      </c>
      <c r="D52" s="6">
        <v>713</v>
      </c>
      <c r="E52" s="7">
        <f t="shared" si="21"/>
        <v>0.004093678052029328</v>
      </c>
      <c r="F52" s="20">
        <v>490204000</v>
      </c>
      <c r="G52" s="7">
        <f t="shared" si="22"/>
        <v>0.002588568817672906</v>
      </c>
      <c r="H52" s="20">
        <f t="shared" si="23"/>
        <v>687523.141654979</v>
      </c>
      <c r="J52" s="8"/>
      <c r="N52" s="1"/>
    </row>
    <row r="53" spans="1:14" ht="12.75">
      <c r="A53" s="1" t="s">
        <v>9</v>
      </c>
      <c r="B53" s="6">
        <v>8349</v>
      </c>
      <c r="C53" s="7">
        <f t="shared" si="20"/>
        <v>0.10346878834070714</v>
      </c>
      <c r="D53" s="6">
        <v>63320</v>
      </c>
      <c r="E53" s="7">
        <f t="shared" si="21"/>
        <v>0.36355076333029035</v>
      </c>
      <c r="F53" s="20">
        <v>151743355681</v>
      </c>
      <c r="G53" s="7">
        <f t="shared" si="22"/>
        <v>0.801295213431317</v>
      </c>
      <c r="H53" s="20">
        <f t="shared" si="23"/>
        <v>2396452.237539482</v>
      </c>
      <c r="J53" s="8"/>
      <c r="N53" s="1"/>
    </row>
    <row r="54" spans="1:14" ht="12.75">
      <c r="A54" s="1" t="s">
        <v>10</v>
      </c>
      <c r="B54" s="6">
        <v>790</v>
      </c>
      <c r="C54" s="7">
        <f t="shared" si="20"/>
        <v>0.00979043511667968</v>
      </c>
      <c r="D54" s="6">
        <v>1013</v>
      </c>
      <c r="E54" s="7">
        <f t="shared" si="21"/>
        <v>0.005816123235211372</v>
      </c>
      <c r="F54" s="20">
        <v>5540526000</v>
      </c>
      <c r="G54" s="7">
        <f t="shared" si="22"/>
        <v>0.029257274190145312</v>
      </c>
      <c r="H54" s="20">
        <f t="shared" si="23"/>
        <v>5469423.494570582</v>
      </c>
      <c r="J54" s="8"/>
      <c r="N54" s="1"/>
    </row>
    <row r="55" spans="1:14" ht="12.75">
      <c r="A55" s="1" t="s">
        <v>11</v>
      </c>
      <c r="B55" s="6">
        <v>244</v>
      </c>
      <c r="C55" s="7">
        <f t="shared" si="20"/>
        <v>0.003023881225911192</v>
      </c>
      <c r="D55" s="6">
        <v>458</v>
      </c>
      <c r="E55" s="7">
        <f t="shared" si="21"/>
        <v>0.002629599646324589</v>
      </c>
      <c r="F55" s="20">
        <v>1618338807</v>
      </c>
      <c r="G55" s="7">
        <f t="shared" si="22"/>
        <v>0.008545791899352454</v>
      </c>
      <c r="H55" s="20">
        <f t="shared" si="23"/>
        <v>3533490.844978166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80691</v>
      </c>
      <c r="C57" s="11">
        <f t="shared" si="24"/>
        <v>1</v>
      </c>
      <c r="D57" s="10">
        <f t="shared" si="24"/>
        <v>174171</v>
      </c>
      <c r="E57" s="11">
        <f t="shared" si="24"/>
        <v>1.0000000000000002</v>
      </c>
      <c r="F57" s="10">
        <f t="shared" si="24"/>
        <v>189372597187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2006-12-05T19:57:36Z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